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35"/>
  </bookViews>
  <sheets>
    <sheet name="Батаминское МО" sheetId="7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7"/>
  <c r="D14"/>
  <c r="D32" s="1"/>
  <c r="F23"/>
  <c r="D33" l="1"/>
  <c r="F28"/>
  <c r="E28"/>
  <c r="D28"/>
  <c r="F29"/>
  <c r="F27"/>
  <c r="F26"/>
  <c r="F24"/>
  <c r="F25"/>
  <c r="F13"/>
  <c r="F22"/>
  <c r="F20"/>
  <c r="F18"/>
  <c r="F17"/>
  <c r="F16"/>
  <c r="E15"/>
  <c r="E32" s="1"/>
  <c r="D15"/>
  <c r="E21"/>
  <c r="D21"/>
  <c r="F21" s="1"/>
  <c r="D19"/>
  <c r="E19"/>
  <c r="F19" s="1"/>
  <c r="F32" l="1"/>
  <c r="E33"/>
  <c r="F33" s="1"/>
  <c r="F14"/>
  <c r="F15"/>
</calcChain>
</file>

<file path=xl/sharedStrings.xml><?xml version="1.0" encoding="utf-8"?>
<sst xmlns="http://schemas.openxmlformats.org/spreadsheetml/2006/main" count="72" uniqueCount="66">
  <si>
    <t>№ п/п</t>
  </si>
  <si>
    <t>Наименование</t>
  </si>
  <si>
    <t>Производственные расходы</t>
  </si>
  <si>
    <t>тыс.руб.</t>
  </si>
  <si>
    <t>1.1.</t>
  </si>
  <si>
    <t>1.1.1.</t>
  </si>
  <si>
    <t>1.1.2.</t>
  </si>
  <si>
    <t>1.3.</t>
  </si>
  <si>
    <t>Контроль качества воды и сточных вод</t>
  </si>
  <si>
    <t>2.1.</t>
  </si>
  <si>
    <t>3.1.</t>
  </si>
  <si>
    <t>4.1.</t>
  </si>
  <si>
    <t>Амортизация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</si>
  <si>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</si>
  <si>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Расходы, связанные с уплатой налогов и сборов</t>
  </si>
  <si>
    <t>Налог на прибыль</t>
  </si>
  <si>
    <t>Нормативная прибыль</t>
  </si>
  <si>
    <t>Итого НВВ</t>
  </si>
  <si>
    <t>Приложение 2</t>
  </si>
  <si>
    <t>Утверждено в базовом периоде регулирования</t>
  </si>
  <si>
    <t>Объем отпуска воды (тыс.м3)</t>
  </si>
  <si>
    <t>Корректировка</t>
  </si>
  <si>
    <t>Рост к базовому периоду регулирования</t>
  </si>
  <si>
    <t>Основания, по которым произведен расчет</t>
  </si>
  <si>
    <t>6.</t>
  </si>
  <si>
    <t>7.</t>
  </si>
  <si>
    <t>Расчетный тариф (НДС не облагается),руб/м3</t>
  </si>
  <si>
    <t>Ответственный за подготовку экспертного заключения</t>
  </si>
  <si>
    <t>2.</t>
  </si>
  <si>
    <t>3.</t>
  </si>
  <si>
    <t>4.</t>
  </si>
  <si>
    <t>4.2.</t>
  </si>
  <si>
    <t>5.</t>
  </si>
  <si>
    <t>Корректировка по вышеприведенным основаниям</t>
  </si>
  <si>
    <t xml:space="preserve"> </t>
  </si>
  <si>
    <t>Определен исходя из принятой необходимой валовой выручки и полезного отпуска</t>
  </si>
  <si>
    <t>Основные экономические показатели</t>
  </si>
  <si>
    <t>Объем необходимой валовой выручки , определенной  методом экономически обоснованных  расходов (затрат)  в сфере водоснабжения</t>
  </si>
  <si>
    <t>по МКУ "ЦХО Батаминского МО", оказывающему услуги  на территории Батаминского муниципального образования</t>
  </si>
  <si>
    <t>Тариф, руб/кВт.ч</t>
  </si>
  <si>
    <t>Объем , тыс.кВт.ч</t>
  </si>
  <si>
    <t>1.2.</t>
  </si>
  <si>
    <t xml:space="preserve">Расходы на оплату труда и отчисления на социальные нужды основного производственного персонала </t>
  </si>
  <si>
    <t>среднемесячная оплата труда основных производственных рабочих,руб.</t>
  </si>
  <si>
    <t>1.2.2.</t>
  </si>
  <si>
    <t>1.2.3.</t>
  </si>
  <si>
    <t>численность</t>
  </si>
  <si>
    <t>1.2.4.</t>
  </si>
  <si>
    <t>Отчисления на социальные нужды производственного персонала</t>
  </si>
  <si>
    <t>Ремонтные расходы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</si>
  <si>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</si>
  <si>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Водный налог и плата за пользование водным объектом</t>
  </si>
  <si>
    <t>Расходы приняты в предложенном Учреждением размере</t>
  </si>
  <si>
    <t>Среднемесячная оплата труда принята в предложенном Учреждением размере с учетом утвержденного штатного расписания, доплат и надбавок в размерах, утвержденных Положением об оплате труда Учреждения</t>
  </si>
  <si>
    <t>Страховые взносы рассчитаны Учреждением на основании ФЗ от 24.07.2009 г. № 212-ФЗ   в размере 30,2%. Расходы приняты в предложенном Учреждением размере</t>
  </si>
  <si>
    <t>1.4.</t>
  </si>
  <si>
    <t>Расходы на эксплуатацию, техническое обслуживание и ремонт автотранспорта</t>
  </si>
  <si>
    <t xml:space="preserve">Объем принят на основании производственной программы по обеспечению оказания услуг на расчетный период  (2016 год) действия тарифов в порядке, предусмотренном постановлением Правительства РФ от 29.07.2013 г. № 641  </t>
  </si>
  <si>
    <t>Расходы на энергетические ресурсы (электроэнергия)</t>
  </si>
  <si>
    <t>Е.А.Мотовилова</t>
  </si>
  <si>
    <t>Принята в предложенном Учреждением размере, в соответствии со штатным расписанием</t>
  </si>
  <si>
    <t>Объем электроэнергии скоорректирован на основании фактических данных за 2014-2015 гг.</t>
  </si>
  <si>
    <t>Расходы скорректированы по нижеприведенным основаниям</t>
  </si>
  <si>
    <t>По расчету Учреждения</t>
  </si>
  <si>
    <t>По заключению органа регулирования</t>
  </si>
  <si>
    <t>Цена принята по средней цене, сложившейся за 2015 год с индексом-дефлятором на 2016 год 108,7%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</si>
</sst>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B4" sqref="B4:H4"/>
    </sheetView>
  </sheetViews>
  <sheetFormatPr defaultRowHeight="15"/>
  <cols>
    <col min="1" max="1" width="5.28515625" customWidth="1"/>
    <col min="2" max="2" width="34.7109375" customWidth="1"/>
    <col min="3" max="3" width="9.7109375" customWidth="1"/>
    <col min="4" max="4" width="8.42578125" customWidth="1"/>
    <col min="5" max="5" width="9.140625" customWidth="1"/>
    <col min="6" max="6" width="11" customWidth="1"/>
    <col min="7" max="7" width="11.28515625" customWidth="1"/>
    <col min="8" max="8" width="44" customWidth="1"/>
  </cols>
  <sheetData>
    <row r="1" spans="1:10">
      <c r="H1" s="2" t="s">
        <v>18</v>
      </c>
    </row>
    <row r="2" spans="1:10">
      <c r="A2" s="17" t="s">
        <v>36</v>
      </c>
      <c r="B2" s="17"/>
      <c r="C2" s="17"/>
      <c r="D2" s="17"/>
      <c r="E2" s="17"/>
      <c r="F2" s="17"/>
      <c r="G2" s="17"/>
      <c r="H2" s="17"/>
    </row>
    <row r="3" spans="1:10">
      <c r="A3" s="15" t="s">
        <v>37</v>
      </c>
      <c r="B3" s="15"/>
      <c r="C3" s="16"/>
      <c r="D3" s="16"/>
      <c r="E3" s="16"/>
      <c r="F3" s="16"/>
      <c r="G3" s="16"/>
      <c r="H3" s="16"/>
    </row>
    <row r="4" spans="1:10">
      <c r="B4" s="21" t="s">
        <v>38</v>
      </c>
      <c r="C4" s="21"/>
      <c r="D4" s="21"/>
      <c r="E4" s="21"/>
      <c r="F4" s="21"/>
      <c r="G4" s="21"/>
      <c r="H4" s="21"/>
    </row>
    <row r="5" spans="1:10">
      <c r="B5" s="3"/>
      <c r="C5" s="3"/>
      <c r="D5" s="3"/>
      <c r="E5" s="3"/>
      <c r="F5" s="3"/>
      <c r="G5" s="3"/>
      <c r="H5" s="4" t="s">
        <v>3</v>
      </c>
    </row>
    <row r="6" spans="1:10" ht="15" customHeight="1">
      <c r="A6" s="18" t="s">
        <v>0</v>
      </c>
      <c r="B6" s="18" t="s">
        <v>1</v>
      </c>
      <c r="C6" s="18" t="s">
        <v>19</v>
      </c>
      <c r="D6" s="18" t="s">
        <v>63</v>
      </c>
      <c r="E6" s="18" t="s">
        <v>64</v>
      </c>
      <c r="F6" s="18" t="s">
        <v>21</v>
      </c>
      <c r="G6" s="18" t="s">
        <v>22</v>
      </c>
      <c r="H6" s="18" t="s">
        <v>23</v>
      </c>
    </row>
    <row r="7" spans="1:10">
      <c r="A7" s="19"/>
      <c r="B7" s="19"/>
      <c r="C7" s="19"/>
      <c r="D7" s="19"/>
      <c r="E7" s="19"/>
      <c r="F7" s="19"/>
      <c r="G7" s="19"/>
      <c r="H7" s="19"/>
    </row>
    <row r="8" spans="1:10">
      <c r="A8" s="19"/>
      <c r="B8" s="19"/>
      <c r="C8" s="19"/>
      <c r="D8" s="19"/>
      <c r="E8" s="19"/>
      <c r="F8" s="19"/>
      <c r="G8" s="19"/>
      <c r="H8" s="19"/>
    </row>
    <row r="9" spans="1:10">
      <c r="A9" s="19"/>
      <c r="B9" s="19"/>
      <c r="C9" s="19"/>
      <c r="D9" s="19"/>
      <c r="E9" s="19"/>
      <c r="F9" s="19"/>
      <c r="G9" s="19"/>
      <c r="H9" s="19"/>
    </row>
    <row r="10" spans="1:10">
      <c r="A10" s="19"/>
      <c r="B10" s="19"/>
      <c r="C10" s="19"/>
      <c r="D10" s="19"/>
      <c r="E10" s="19"/>
      <c r="F10" s="19"/>
      <c r="G10" s="19"/>
      <c r="H10" s="19"/>
    </row>
    <row r="11" spans="1:10">
      <c r="A11" s="20"/>
      <c r="B11" s="20"/>
      <c r="C11" s="20"/>
      <c r="D11" s="20"/>
      <c r="E11" s="20"/>
      <c r="F11" s="20"/>
      <c r="G11" s="20"/>
      <c r="H11" s="20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10" ht="71.25" customHeight="1">
      <c r="A13" s="5"/>
      <c r="B13" s="7" t="s">
        <v>20</v>
      </c>
      <c r="C13" s="10"/>
      <c r="D13" s="10">
        <v>35.024000000000001</v>
      </c>
      <c r="E13" s="10">
        <v>35.024000000000001</v>
      </c>
      <c r="F13" s="10">
        <f t="shared" ref="F13:F29" si="0">E13-D13</f>
        <v>0</v>
      </c>
      <c r="G13" s="5"/>
      <c r="H13" s="8" t="s">
        <v>57</v>
      </c>
      <c r="J13" t="s">
        <v>34</v>
      </c>
    </row>
    <row r="14" spans="1:10">
      <c r="A14" s="5">
        <v>1</v>
      </c>
      <c r="B14" s="7" t="s">
        <v>2</v>
      </c>
      <c r="C14" s="10"/>
      <c r="D14" s="10">
        <f>D15+D18+D21+D22+D23</f>
        <v>1172.0180489999998</v>
      </c>
      <c r="E14" s="10">
        <f>E15+E18+E21+E22+E23</f>
        <v>1171.6720519999997</v>
      </c>
      <c r="F14" s="10">
        <f t="shared" si="0"/>
        <v>-0.3459970000001249</v>
      </c>
      <c r="G14" s="5"/>
      <c r="H14" s="8"/>
    </row>
    <row r="15" spans="1:10" ht="26.25" customHeight="1">
      <c r="A15" s="5" t="s">
        <v>4</v>
      </c>
      <c r="B15" s="7" t="s">
        <v>58</v>
      </c>
      <c r="C15" s="10"/>
      <c r="D15" s="10">
        <f>D16*D17</f>
        <v>527.22436900000002</v>
      </c>
      <c r="E15" s="10">
        <f>E16*E17</f>
        <v>526.8783719999999</v>
      </c>
      <c r="F15" s="10">
        <f t="shared" si="0"/>
        <v>-0.3459970000001249</v>
      </c>
      <c r="G15" s="5"/>
      <c r="H15" s="8" t="s">
        <v>62</v>
      </c>
    </row>
    <row r="16" spans="1:10" ht="34.5" customHeight="1">
      <c r="A16" s="5" t="s">
        <v>5</v>
      </c>
      <c r="B16" s="7" t="s">
        <v>39</v>
      </c>
      <c r="C16" s="10"/>
      <c r="D16" s="11">
        <v>2.9830000000000001</v>
      </c>
      <c r="E16" s="11">
        <v>3.0339999999999998</v>
      </c>
      <c r="F16" s="14">
        <f t="shared" si="0"/>
        <v>5.0999999999999712E-2</v>
      </c>
      <c r="G16" s="5"/>
      <c r="H16" s="8" t="s">
        <v>65</v>
      </c>
    </row>
    <row r="17" spans="1:8" ht="30.75" customHeight="1">
      <c r="A17" s="5" t="s">
        <v>6</v>
      </c>
      <c r="B17" s="7" t="s">
        <v>40</v>
      </c>
      <c r="C17" s="10"/>
      <c r="D17" s="10">
        <v>176.74299999999999</v>
      </c>
      <c r="E17" s="10">
        <v>173.65799999999999</v>
      </c>
      <c r="F17" s="10">
        <f t="shared" si="0"/>
        <v>-3.085000000000008</v>
      </c>
      <c r="G17" s="5"/>
      <c r="H17" s="8" t="s">
        <v>61</v>
      </c>
    </row>
    <row r="18" spans="1:8" ht="40.5" customHeight="1">
      <c r="A18" s="5" t="s">
        <v>41</v>
      </c>
      <c r="B18" s="7" t="s">
        <v>42</v>
      </c>
      <c r="C18" s="10"/>
      <c r="D18" s="10">
        <v>420.84</v>
      </c>
      <c r="E18" s="10">
        <v>420.84</v>
      </c>
      <c r="F18" s="10">
        <f t="shared" si="0"/>
        <v>0</v>
      </c>
      <c r="G18" s="5"/>
      <c r="H18" s="8" t="s">
        <v>52</v>
      </c>
    </row>
    <row r="19" spans="1:8" ht="64.5" customHeight="1">
      <c r="A19" s="5" t="s">
        <v>44</v>
      </c>
      <c r="B19" s="7" t="s">
        <v>43</v>
      </c>
      <c r="C19" s="10"/>
      <c r="D19" s="13">
        <f>D18/D20/12*1000</f>
        <v>9351.9999999999982</v>
      </c>
      <c r="E19" s="13">
        <f>E18/E20*1000/12</f>
        <v>9351.9999999999982</v>
      </c>
      <c r="F19" s="10">
        <f t="shared" si="0"/>
        <v>0</v>
      </c>
      <c r="G19" s="5"/>
      <c r="H19" s="8" t="s">
        <v>53</v>
      </c>
    </row>
    <row r="20" spans="1:8" ht="28.5" customHeight="1">
      <c r="A20" s="5" t="s">
        <v>45</v>
      </c>
      <c r="B20" s="7" t="s">
        <v>46</v>
      </c>
      <c r="C20" s="10"/>
      <c r="D20" s="10">
        <v>3.75</v>
      </c>
      <c r="E20" s="10">
        <v>3.75</v>
      </c>
      <c r="F20" s="10">
        <f t="shared" si="0"/>
        <v>0</v>
      </c>
      <c r="G20" s="5"/>
      <c r="H20" s="8" t="s">
        <v>60</v>
      </c>
    </row>
    <row r="21" spans="1:8" ht="53.25" customHeight="1">
      <c r="A21" s="5" t="s">
        <v>47</v>
      </c>
      <c r="B21" s="7" t="s">
        <v>48</v>
      </c>
      <c r="C21" s="10"/>
      <c r="D21" s="10">
        <f>D18*30.2%</f>
        <v>127.09367999999999</v>
      </c>
      <c r="E21" s="10">
        <f>E18*30.2%</f>
        <v>127.09367999999999</v>
      </c>
      <c r="F21" s="10">
        <f t="shared" si="0"/>
        <v>0</v>
      </c>
      <c r="G21" s="5"/>
      <c r="H21" s="8" t="s">
        <v>54</v>
      </c>
    </row>
    <row r="22" spans="1:8" ht="27.75" customHeight="1">
      <c r="A22" s="5" t="s">
        <v>7</v>
      </c>
      <c r="B22" s="7" t="s">
        <v>8</v>
      </c>
      <c r="C22" s="10"/>
      <c r="D22" s="10">
        <v>66.86</v>
      </c>
      <c r="E22" s="10">
        <v>66.86</v>
      </c>
      <c r="F22" s="10">
        <f t="shared" si="0"/>
        <v>0</v>
      </c>
      <c r="G22" s="5"/>
      <c r="H22" s="8" t="s">
        <v>52</v>
      </c>
    </row>
    <row r="23" spans="1:8" ht="29.25" customHeight="1">
      <c r="A23" s="5" t="s">
        <v>55</v>
      </c>
      <c r="B23" s="7" t="s">
        <v>56</v>
      </c>
      <c r="C23" s="10"/>
      <c r="D23" s="10">
        <v>30</v>
      </c>
      <c r="E23" s="10">
        <v>30</v>
      </c>
      <c r="F23" s="10">
        <f t="shared" si="0"/>
        <v>0</v>
      </c>
      <c r="G23" s="5"/>
      <c r="H23" s="8" t="s">
        <v>52</v>
      </c>
    </row>
    <row r="24" spans="1:8" ht="29.25" customHeight="1">
      <c r="A24" s="5" t="s">
        <v>28</v>
      </c>
      <c r="B24" s="7" t="s">
        <v>49</v>
      </c>
      <c r="C24" s="10"/>
      <c r="D24" s="10">
        <v>122.5</v>
      </c>
      <c r="E24" s="10">
        <v>122.5</v>
      </c>
      <c r="F24" s="10">
        <f t="shared" si="0"/>
        <v>0</v>
      </c>
      <c r="G24" s="5"/>
      <c r="H24" s="8" t="s">
        <v>52</v>
      </c>
    </row>
    <row r="25" spans="1:8" ht="68.25" customHeight="1">
      <c r="A25" s="5" t="s">
        <v>9</v>
      </c>
      <c r="B25" s="7" t="s">
        <v>50</v>
      </c>
      <c r="C25" s="10"/>
      <c r="D25" s="10">
        <v>122.5</v>
      </c>
      <c r="E25" s="10">
        <v>122.5</v>
      </c>
      <c r="F25" s="10">
        <f t="shared" si="0"/>
        <v>0</v>
      </c>
      <c r="G25" s="5"/>
      <c r="H25" s="8" t="s">
        <v>52</v>
      </c>
    </row>
    <row r="26" spans="1:8">
      <c r="A26" s="5" t="s">
        <v>29</v>
      </c>
      <c r="B26" s="7" t="s">
        <v>12</v>
      </c>
      <c r="C26" s="10"/>
      <c r="D26" s="10">
        <v>0</v>
      </c>
      <c r="E26" s="10">
        <v>0</v>
      </c>
      <c r="F26" s="10">
        <f t="shared" si="0"/>
        <v>0</v>
      </c>
      <c r="G26" s="5"/>
      <c r="H26" s="8"/>
    </row>
    <row r="27" spans="1:8" ht="51.75" customHeight="1">
      <c r="A27" s="5" t="s">
        <v>10</v>
      </c>
      <c r="B27" s="7" t="s">
        <v>13</v>
      </c>
      <c r="C27" s="10"/>
      <c r="D27" s="10">
        <v>0</v>
      </c>
      <c r="E27" s="10">
        <v>0</v>
      </c>
      <c r="F27" s="10">
        <f t="shared" si="0"/>
        <v>0</v>
      </c>
      <c r="G27" s="5"/>
      <c r="H27" s="8"/>
    </row>
    <row r="28" spans="1:8" ht="25.5">
      <c r="A28" s="5" t="s">
        <v>30</v>
      </c>
      <c r="B28" s="7" t="s">
        <v>14</v>
      </c>
      <c r="C28" s="10"/>
      <c r="D28" s="10">
        <f>D29</f>
        <v>4.2050000000000001</v>
      </c>
      <c r="E28" s="10">
        <f>E29</f>
        <v>4.2050000000000001</v>
      </c>
      <c r="F28" s="10">
        <f t="shared" si="0"/>
        <v>0</v>
      </c>
      <c r="G28" s="5"/>
      <c r="H28" s="8"/>
    </row>
    <row r="29" spans="1:8" ht="36" customHeight="1">
      <c r="A29" s="5" t="s">
        <v>11</v>
      </c>
      <c r="B29" s="7" t="s">
        <v>51</v>
      </c>
      <c r="C29" s="10"/>
      <c r="D29" s="10">
        <v>4.2050000000000001</v>
      </c>
      <c r="E29" s="10">
        <v>4.2050000000000001</v>
      </c>
      <c r="F29" s="10">
        <f t="shared" si="0"/>
        <v>0</v>
      </c>
      <c r="G29" s="5"/>
      <c r="H29" s="8" t="s">
        <v>52</v>
      </c>
    </row>
    <row r="30" spans="1:8">
      <c r="A30" s="5" t="s">
        <v>31</v>
      </c>
      <c r="B30" s="7" t="s">
        <v>15</v>
      </c>
      <c r="C30" s="10"/>
      <c r="D30" s="10"/>
      <c r="E30" s="10"/>
      <c r="F30" s="10"/>
      <c r="G30" s="5"/>
      <c r="H30" s="8"/>
    </row>
    <row r="31" spans="1:8">
      <c r="A31" s="5" t="s">
        <v>32</v>
      </c>
      <c r="B31" s="7" t="s">
        <v>16</v>
      </c>
      <c r="C31" s="10"/>
      <c r="D31" s="10"/>
      <c r="E31" s="10"/>
      <c r="F31" s="10"/>
      <c r="G31" s="5"/>
      <c r="H31" s="8"/>
    </row>
    <row r="32" spans="1:8">
      <c r="A32" s="5" t="s">
        <v>24</v>
      </c>
      <c r="B32" s="7" t="s">
        <v>17</v>
      </c>
      <c r="C32" s="10"/>
      <c r="D32" s="10">
        <f>D14+D24+D28</f>
        <v>1298.7230489999997</v>
      </c>
      <c r="E32" s="10">
        <f>E14+E24+E29</f>
        <v>1298.3770519999996</v>
      </c>
      <c r="F32" s="10">
        <f>E32-D32</f>
        <v>-0.3459970000001249</v>
      </c>
      <c r="G32" s="5" t="s">
        <v>34</v>
      </c>
      <c r="H32" s="8" t="s">
        <v>33</v>
      </c>
    </row>
    <row r="33" spans="1:8" ht="25.5">
      <c r="A33" s="5" t="s">
        <v>25</v>
      </c>
      <c r="B33" s="7" t="s">
        <v>26</v>
      </c>
      <c r="C33" s="10"/>
      <c r="D33" s="11">
        <f>D32/D13</f>
        <v>37.080945894243939</v>
      </c>
      <c r="E33" s="11">
        <f>E32/E13</f>
        <v>37.071067039744165</v>
      </c>
      <c r="F33" s="11">
        <f>E33-D33</f>
        <v>-9.8788544997745475E-3</v>
      </c>
      <c r="G33" s="5"/>
      <c r="H33" s="8" t="s">
        <v>35</v>
      </c>
    </row>
    <row r="34" spans="1:8">
      <c r="A34" s="6"/>
      <c r="B34" s="6"/>
      <c r="C34" s="6"/>
      <c r="D34" s="6"/>
      <c r="E34" s="6"/>
      <c r="F34" s="6"/>
      <c r="G34" s="6"/>
      <c r="H34" s="9"/>
    </row>
    <row r="35" spans="1:8">
      <c r="H35" s="6"/>
    </row>
    <row r="36" spans="1:8">
      <c r="A36" s="12" t="s">
        <v>27</v>
      </c>
      <c r="B36" s="12"/>
      <c r="C36" s="12"/>
      <c r="D36" s="12"/>
      <c r="H36" t="s">
        <v>59</v>
      </c>
    </row>
    <row r="40" spans="1:8">
      <c r="B40" s="1"/>
    </row>
    <row r="41" spans="1:8">
      <c r="B41" s="1"/>
    </row>
  </sheetData>
  <mergeCells count="10">
    <mergeCell ref="A2:H2"/>
    <mergeCell ref="A6:A11"/>
    <mergeCell ref="B6:B11"/>
    <mergeCell ref="G6:G11"/>
    <mergeCell ref="H6:H11"/>
    <mergeCell ref="B4:H4"/>
    <mergeCell ref="C6:C11"/>
    <mergeCell ref="D6:D11"/>
    <mergeCell ref="E6:E11"/>
    <mergeCell ref="F6:F11"/>
  </mergeCells>
  <pageMargins left="0.47244094488188981" right="0.2755905511811023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Батаминское МО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User</cp:lastModifiedBy>
  <cp:lastPrinted>2015-02-27T06:34:20Z</cp:lastPrinted>
  <dcterms:created xsi:type="dcterms:W3CDTF">2014-04-17T06:31:15Z</dcterms:created>
  <dcterms:modified xsi:type="dcterms:W3CDTF">2016-02-03T06:27:15Z</dcterms:modified>
</cp:coreProperties>
</file>